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t drev\Excel\"/>
    </mc:Choice>
  </mc:AlternateContent>
  <xr:revisionPtr revIDLastSave="0" documentId="13_ncr:1_{504A63D2-9CF9-41D9-91C9-088E82D491A9}" xr6:coauthVersionLast="47" xr6:coauthVersionMax="47" xr10:uidLastSave="{00000000-0000-0000-0000-000000000000}"/>
  <bookViews>
    <workbookView xWindow="-108" yWindow="-108" windowWidth="23256" windowHeight="12456" xr2:uid="{7615651E-6E8E-495F-A037-E881D1B5ED5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6" i="1" l="1"/>
  <c r="AD25" i="1"/>
  <c r="AD24" i="1"/>
  <c r="AD23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5" i="1"/>
  <c r="Y5" i="1"/>
  <c r="F26" i="1"/>
  <c r="G26" i="1"/>
  <c r="H26" i="1"/>
  <c r="I26" i="1"/>
  <c r="F25" i="1"/>
  <c r="G25" i="1"/>
  <c r="H25" i="1"/>
  <c r="I25" i="1"/>
  <c r="F24" i="1"/>
  <c r="G24" i="1"/>
  <c r="E23" i="1"/>
  <c r="E24" i="1"/>
  <c r="F23" i="1"/>
  <c r="G23" i="1"/>
  <c r="H23" i="1"/>
  <c r="I23" i="1"/>
  <c r="V12" i="1"/>
  <c r="V20" i="1"/>
  <c r="Z4" i="1"/>
  <c r="AA4" i="1" s="1"/>
  <c r="AB4" i="1" s="1"/>
  <c r="AC4" i="1" s="1"/>
  <c r="U4" i="1"/>
  <c r="V4" i="1" s="1"/>
  <c r="W4" i="1" s="1"/>
  <c r="X4" i="1" s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S5" i="1"/>
  <c r="R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5" i="1"/>
  <c r="Z5" i="1" s="1"/>
  <c r="P4" i="1"/>
  <c r="Q4" i="1" s="1"/>
  <c r="R4" i="1" s="1"/>
  <c r="S4" i="1" s="1"/>
  <c r="M5" i="1"/>
  <c r="N21" i="1"/>
  <c r="X21" i="1" s="1"/>
  <c r="N20" i="1"/>
  <c r="X20" i="1" s="1"/>
  <c r="N19" i="1"/>
  <c r="X19" i="1" s="1"/>
  <c r="N18" i="1"/>
  <c r="X18" i="1" s="1"/>
  <c r="N17" i="1"/>
  <c r="X17" i="1" s="1"/>
  <c r="N16" i="1"/>
  <c r="X16" i="1" s="1"/>
  <c r="N15" i="1"/>
  <c r="X15" i="1" s="1"/>
  <c r="N14" i="1"/>
  <c r="X14" i="1" s="1"/>
  <c r="N13" i="1"/>
  <c r="X13" i="1" s="1"/>
  <c r="N12" i="1"/>
  <c r="X12" i="1" s="1"/>
  <c r="N11" i="1"/>
  <c r="X11" i="1" s="1"/>
  <c r="N10" i="1"/>
  <c r="X10" i="1" s="1"/>
  <c r="N9" i="1"/>
  <c r="X9" i="1" s="1"/>
  <c r="N8" i="1"/>
  <c r="X8" i="1" s="1"/>
  <c r="N7" i="1"/>
  <c r="X7" i="1" s="1"/>
  <c r="N6" i="1"/>
  <c r="X6" i="1" s="1"/>
  <c r="N5" i="1"/>
  <c r="X5" i="1" s="1"/>
  <c r="M21" i="1"/>
  <c r="W21" i="1" s="1"/>
  <c r="AB21" i="1" s="1"/>
  <c r="M20" i="1"/>
  <c r="W20" i="1" s="1"/>
  <c r="M19" i="1"/>
  <c r="W19" i="1" s="1"/>
  <c r="M18" i="1"/>
  <c r="W18" i="1" s="1"/>
  <c r="M17" i="1"/>
  <c r="W17" i="1" s="1"/>
  <c r="M16" i="1"/>
  <c r="W16" i="1" s="1"/>
  <c r="M15" i="1"/>
  <c r="W15" i="1" s="1"/>
  <c r="AB15" i="1" s="1"/>
  <c r="M14" i="1"/>
  <c r="W14" i="1" s="1"/>
  <c r="M13" i="1"/>
  <c r="W13" i="1" s="1"/>
  <c r="AB13" i="1" s="1"/>
  <c r="M12" i="1"/>
  <c r="W12" i="1" s="1"/>
  <c r="M11" i="1"/>
  <c r="W11" i="1" s="1"/>
  <c r="M10" i="1"/>
  <c r="W10" i="1" s="1"/>
  <c r="M9" i="1"/>
  <c r="W9" i="1" s="1"/>
  <c r="M8" i="1"/>
  <c r="W8" i="1" s="1"/>
  <c r="M7" i="1"/>
  <c r="W7" i="1" s="1"/>
  <c r="AB7" i="1" s="1"/>
  <c r="M6" i="1"/>
  <c r="W6" i="1" s="1"/>
  <c r="L21" i="1"/>
  <c r="V21" i="1" s="1"/>
  <c r="L20" i="1"/>
  <c r="L19" i="1"/>
  <c r="V19" i="1" s="1"/>
  <c r="L18" i="1"/>
  <c r="V18" i="1" s="1"/>
  <c r="L17" i="1"/>
  <c r="V17" i="1" s="1"/>
  <c r="L16" i="1"/>
  <c r="V16" i="1" s="1"/>
  <c r="L15" i="1"/>
  <c r="V15" i="1" s="1"/>
  <c r="L14" i="1"/>
  <c r="V14" i="1" s="1"/>
  <c r="L13" i="1"/>
  <c r="V13" i="1" s="1"/>
  <c r="L12" i="1"/>
  <c r="L11" i="1"/>
  <c r="V11" i="1" s="1"/>
  <c r="L10" i="1"/>
  <c r="V10" i="1" s="1"/>
  <c r="L9" i="1"/>
  <c r="V9" i="1" s="1"/>
  <c r="L8" i="1"/>
  <c r="V8" i="1" s="1"/>
  <c r="L7" i="1"/>
  <c r="V7" i="1" s="1"/>
  <c r="L6" i="1"/>
  <c r="V6" i="1" s="1"/>
  <c r="L5" i="1"/>
  <c r="V5" i="1" s="1"/>
  <c r="K21" i="1"/>
  <c r="U21" i="1" s="1"/>
  <c r="K20" i="1"/>
  <c r="U20" i="1" s="1"/>
  <c r="K19" i="1"/>
  <c r="U19" i="1" s="1"/>
  <c r="K18" i="1"/>
  <c r="U18" i="1" s="1"/>
  <c r="K17" i="1"/>
  <c r="U17" i="1" s="1"/>
  <c r="K16" i="1"/>
  <c r="U16" i="1" s="1"/>
  <c r="K15" i="1"/>
  <c r="U15" i="1" s="1"/>
  <c r="K14" i="1"/>
  <c r="U14" i="1" s="1"/>
  <c r="K13" i="1"/>
  <c r="U13" i="1" s="1"/>
  <c r="K12" i="1"/>
  <c r="U12" i="1" s="1"/>
  <c r="K11" i="1"/>
  <c r="U11" i="1" s="1"/>
  <c r="K10" i="1"/>
  <c r="U10" i="1" s="1"/>
  <c r="K9" i="1"/>
  <c r="U9" i="1" s="1"/>
  <c r="K8" i="1"/>
  <c r="U8" i="1" s="1"/>
  <c r="K7" i="1"/>
  <c r="U7" i="1" s="1"/>
  <c r="K6" i="1"/>
  <c r="U6" i="1" s="1"/>
  <c r="K5" i="1"/>
  <c r="U5" i="1" s="1"/>
  <c r="J6" i="1"/>
  <c r="T6" i="1" s="1"/>
  <c r="J7" i="1"/>
  <c r="T7" i="1" s="1"/>
  <c r="J8" i="1"/>
  <c r="T8" i="1" s="1"/>
  <c r="J9" i="1"/>
  <c r="T9" i="1" s="1"/>
  <c r="J10" i="1"/>
  <c r="T10" i="1" s="1"/>
  <c r="J11" i="1"/>
  <c r="T11" i="1" s="1"/>
  <c r="J12" i="1"/>
  <c r="T12" i="1" s="1"/>
  <c r="J13" i="1"/>
  <c r="T13" i="1" s="1"/>
  <c r="J14" i="1"/>
  <c r="T14" i="1" s="1"/>
  <c r="J15" i="1"/>
  <c r="T15" i="1" s="1"/>
  <c r="J16" i="1"/>
  <c r="T16" i="1" s="1"/>
  <c r="J17" i="1"/>
  <c r="T17" i="1" s="1"/>
  <c r="J18" i="1"/>
  <c r="T18" i="1" s="1"/>
  <c r="J19" i="1"/>
  <c r="T19" i="1" s="1"/>
  <c r="J20" i="1"/>
  <c r="T20" i="1" s="1"/>
  <c r="J21" i="1"/>
  <c r="T21" i="1" s="1"/>
  <c r="K4" i="1"/>
  <c r="L4" i="1" s="1"/>
  <c r="M4" i="1" s="1"/>
  <c r="N4" i="1" s="1"/>
  <c r="F4" i="1"/>
  <c r="G4" i="1" s="1"/>
  <c r="H4" i="1" s="1"/>
  <c r="I4" i="1" s="1"/>
  <c r="I24" i="1" s="1"/>
  <c r="O5" i="1"/>
  <c r="J5" i="1"/>
  <c r="T5" i="1" s="1"/>
  <c r="T25" i="1" s="1"/>
  <c r="E26" i="1"/>
  <c r="E25" i="1"/>
  <c r="D25" i="1"/>
  <c r="D24" i="1"/>
  <c r="D2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R26" i="1" l="1"/>
  <c r="Z11" i="1"/>
  <c r="Z19" i="1"/>
  <c r="Z13" i="1"/>
  <c r="Q24" i="1"/>
  <c r="R23" i="1"/>
  <c r="R24" i="1"/>
  <c r="S24" i="1"/>
  <c r="U26" i="1"/>
  <c r="S23" i="1"/>
  <c r="U25" i="1"/>
  <c r="AA6" i="1"/>
  <c r="AA14" i="1"/>
  <c r="AC5" i="1"/>
  <c r="V26" i="1"/>
  <c r="AC14" i="1"/>
  <c r="M23" i="1"/>
  <c r="AC19" i="1"/>
  <c r="AC11" i="1"/>
  <c r="P23" i="1"/>
  <c r="Q23" i="1"/>
  <c r="Q26" i="1"/>
  <c r="S26" i="1"/>
  <c r="N24" i="1"/>
  <c r="M24" i="1"/>
  <c r="U24" i="1"/>
  <c r="L24" i="1"/>
  <c r="N26" i="1"/>
  <c r="V23" i="1"/>
  <c r="T24" i="1"/>
  <c r="P26" i="1"/>
  <c r="K24" i="1"/>
  <c r="L26" i="1"/>
  <c r="W5" i="1"/>
  <c r="J24" i="1"/>
  <c r="K25" i="1"/>
  <c r="K26" i="1"/>
  <c r="T23" i="1"/>
  <c r="X25" i="1"/>
  <c r="P25" i="1"/>
  <c r="J23" i="1"/>
  <c r="N25" i="1"/>
  <c r="S25" i="1"/>
  <c r="M25" i="1"/>
  <c r="M26" i="1"/>
  <c r="R25" i="1"/>
  <c r="X26" i="1"/>
  <c r="L25" i="1"/>
  <c r="U23" i="1"/>
  <c r="Q25" i="1"/>
  <c r="Z6" i="1"/>
  <c r="N23" i="1"/>
  <c r="J25" i="1"/>
  <c r="J26" i="1"/>
  <c r="H24" i="1"/>
  <c r="X24" i="1"/>
  <c r="P24" i="1"/>
  <c r="V25" i="1"/>
  <c r="T26" i="1"/>
  <c r="L23" i="1"/>
  <c r="X23" i="1"/>
  <c r="V24" i="1"/>
  <c r="K23" i="1"/>
  <c r="AC13" i="1"/>
  <c r="AC21" i="1"/>
  <c r="AC25" i="1" s="1"/>
  <c r="AA7" i="1"/>
  <c r="AA15" i="1"/>
  <c r="AA17" i="1"/>
  <c r="AA9" i="1"/>
  <c r="AB19" i="1"/>
  <c r="AB11" i="1"/>
  <c r="Z9" i="1"/>
  <c r="Z17" i="1"/>
  <c r="AC7" i="1"/>
  <c r="AC15" i="1"/>
  <c r="AB18" i="1"/>
  <c r="AB10" i="1"/>
  <c r="AC18" i="1"/>
  <c r="AC10" i="1"/>
  <c r="Z14" i="1"/>
  <c r="AB17" i="1"/>
  <c r="AA10" i="1"/>
  <c r="AA5" i="1"/>
  <c r="AA11" i="1"/>
  <c r="AB9" i="1"/>
  <c r="AA18" i="1"/>
  <c r="AA19" i="1"/>
  <c r="Z21" i="1"/>
  <c r="AA20" i="1"/>
  <c r="AA12" i="1"/>
  <c r="AB14" i="1"/>
  <c r="AB6" i="1"/>
  <c r="AC6" i="1"/>
  <c r="AC17" i="1"/>
  <c r="AC9" i="1"/>
  <c r="AA8" i="1"/>
  <c r="AB16" i="1"/>
  <c r="AC8" i="1"/>
  <c r="AA21" i="1"/>
  <c r="AA13" i="1"/>
  <c r="AA16" i="1"/>
  <c r="AB8" i="1"/>
  <c r="AC16" i="1"/>
  <c r="Z18" i="1"/>
  <c r="Z10" i="1"/>
  <c r="AB20" i="1"/>
  <c r="AB12" i="1"/>
  <c r="AC20" i="1"/>
  <c r="AC12" i="1"/>
  <c r="Z8" i="1"/>
  <c r="Z20" i="1"/>
  <c r="Z12" i="1"/>
  <c r="Z16" i="1"/>
  <c r="Z15" i="1"/>
  <c r="Z7" i="1"/>
  <c r="Y18" i="1"/>
  <c r="Y10" i="1"/>
  <c r="Y16" i="1"/>
  <c r="Y15" i="1"/>
  <c r="Y17" i="1"/>
  <c r="Y8" i="1"/>
  <c r="Y7" i="1"/>
  <c r="Y21" i="1"/>
  <c r="Y12" i="1"/>
  <c r="Y20" i="1"/>
  <c r="O23" i="1"/>
  <c r="Y14" i="1"/>
  <c r="Y6" i="1"/>
  <c r="Y13" i="1"/>
  <c r="Y19" i="1"/>
  <c r="Y11" i="1"/>
  <c r="Y9" i="1"/>
  <c r="O24" i="1"/>
  <c r="O26" i="1"/>
  <c r="O25" i="1"/>
  <c r="AC24" i="1" l="1"/>
  <c r="Z25" i="1"/>
  <c r="AC23" i="1"/>
  <c r="Z23" i="1"/>
  <c r="AB5" i="1"/>
  <c r="W24" i="1"/>
  <c r="W25" i="1"/>
  <c r="W26" i="1"/>
  <c r="W23" i="1"/>
  <c r="AC26" i="1"/>
  <c r="Z26" i="1"/>
  <c r="AA26" i="1"/>
  <c r="AA23" i="1"/>
  <c r="AA24" i="1"/>
  <c r="AA25" i="1"/>
  <c r="Z24" i="1"/>
  <c r="Y26" i="1"/>
  <c r="Y23" i="1"/>
  <c r="Y24" i="1"/>
  <c r="Y25" i="1"/>
  <c r="AB25" i="1" l="1"/>
  <c r="AB26" i="1"/>
  <c r="AB24" i="1"/>
  <c r="AB23" i="1"/>
</calcChain>
</file>

<file path=xl/sharedStrings.xml><?xml version="1.0" encoding="utf-8"?>
<sst xmlns="http://schemas.openxmlformats.org/spreadsheetml/2006/main" count="50" uniqueCount="49">
  <si>
    <t>Last Name</t>
  </si>
  <si>
    <t>First Name</t>
  </si>
  <si>
    <t>Hourly Wage</t>
  </si>
  <si>
    <t>Hours Worked</t>
  </si>
  <si>
    <t>Pay</t>
  </si>
  <si>
    <t>Larsen</t>
  </si>
  <si>
    <t>Jensen</t>
  </si>
  <si>
    <t>Olesen</t>
  </si>
  <si>
    <t>Persson</t>
  </si>
  <si>
    <t>Vinter</t>
  </si>
  <si>
    <t>Mørk</t>
  </si>
  <si>
    <t>Dagslys</t>
  </si>
  <si>
    <t>Minter</t>
  </si>
  <si>
    <t>Winther</t>
  </si>
  <si>
    <t>Lukes</t>
  </si>
  <si>
    <t>Salomonsen</t>
  </si>
  <si>
    <t>Valeur</t>
  </si>
  <si>
    <t>Renholt</t>
  </si>
  <si>
    <t>Trolle</t>
  </si>
  <si>
    <t>Lupes</t>
  </si>
  <si>
    <t>Mimme</t>
  </si>
  <si>
    <t>Elmer</t>
  </si>
  <si>
    <t>Lukas</t>
  </si>
  <si>
    <t>Ina</t>
  </si>
  <si>
    <t>Alma</t>
  </si>
  <si>
    <t>Loren</t>
  </si>
  <si>
    <t>Nadja</t>
  </si>
  <si>
    <t>Esther</t>
  </si>
  <si>
    <t>True</t>
  </si>
  <si>
    <t>Emma</t>
  </si>
  <si>
    <t>Anja</t>
  </si>
  <si>
    <t>Jonas</t>
  </si>
  <si>
    <t>Penny</t>
  </si>
  <si>
    <t>Wendy</t>
  </si>
  <si>
    <t>Durian</t>
  </si>
  <si>
    <t>Molly</t>
  </si>
  <si>
    <t>Ninna</t>
  </si>
  <si>
    <t>Asha</t>
  </si>
  <si>
    <t>Max</t>
  </si>
  <si>
    <t>Min</t>
  </si>
  <si>
    <t>Average</t>
  </si>
  <si>
    <t>Total</t>
  </si>
  <si>
    <t>Overtime Bonus</t>
  </si>
  <si>
    <t>Total Pay</t>
  </si>
  <si>
    <t>Overtime Hours</t>
  </si>
  <si>
    <t>Employee Payroll - Made by Mathilde Høst</t>
  </si>
  <si>
    <t>Date</t>
  </si>
  <si>
    <t>Monthly Salary</t>
  </si>
  <si>
    <t>01-jan to 22-jan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</si>
</sst>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r.-406]_-;\-* #,##0.00\ [$kr.-406]_-;_-* &quot;-&quot;??\ [$kr.-406]_-;_-@_-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rgb="FFEF8C4F"/>
        <bgColor indexed="64"/>
      </patternFill>
    </fill>
    <fill>
      <patternFill patternType="solid">
        <fgColor rgb="FFEB6E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3" borderId="0" xfId="0" applyFill="1"/>
    <xf numFmtId="164" fontId="0" fillId="4" borderId="0" xfId="0" applyNumberFormat="1" applyFill="1"/>
    <xf numFmtId="164" fontId="3" fillId="5" borderId="0" xfId="0" applyNumberFormat="1" applyFont="1" applyFill="1"/>
    <xf numFmtId="0" fontId="2" fillId="0" borderId="0" xfId="0" applyFont="1"/>
    <xf numFmtId="0" fontId="0" fillId="2" borderId="1" xfId="0" applyFill="1" applyBorder="1"/>
    <xf numFmtId="0" fontId="1" fillId="7" borderId="1" xfId="0" applyFont="1" applyFill="1" applyBorder="1"/>
    <xf numFmtId="0" fontId="1" fillId="7" borderId="3" xfId="0" applyFont="1" applyFill="1" applyBorder="1"/>
    <xf numFmtId="164" fontId="0" fillId="4" borderId="4" xfId="0" applyNumberFormat="1" applyFill="1" applyBorder="1"/>
    <xf numFmtId="0" fontId="0" fillId="3" borderId="4" xfId="0" applyFill="1" applyBorder="1"/>
    <xf numFmtId="0" fontId="0" fillId="2" borderId="4" xfId="0" applyFill="1" applyBorder="1"/>
    <xf numFmtId="0" fontId="0" fillId="8" borderId="4" xfId="0" applyFill="1" applyBorder="1"/>
    <xf numFmtId="164" fontId="0" fillId="8" borderId="4" xfId="0" applyNumberFormat="1" applyFill="1" applyBorder="1"/>
    <xf numFmtId="0" fontId="4" fillId="0" borderId="0" xfId="0" applyFont="1"/>
    <xf numFmtId="0" fontId="1" fillId="7" borderId="4" xfId="0" applyFont="1" applyFill="1" applyBorder="1"/>
    <xf numFmtId="0" fontId="2" fillId="8" borderId="3" xfId="0" applyFont="1" applyFill="1" applyBorder="1"/>
    <xf numFmtId="16" fontId="2" fillId="2" borderId="1" xfId="0" applyNumberFormat="1" applyFont="1" applyFill="1" applyBorder="1"/>
    <xf numFmtId="16" fontId="2" fillId="2" borderId="3" xfId="0" applyNumberFormat="1" applyFont="1" applyFill="1" applyBorder="1"/>
    <xf numFmtId="16" fontId="2" fillId="3" borderId="1" xfId="0" applyNumberFormat="1" applyFont="1" applyFill="1" applyBorder="1"/>
    <xf numFmtId="16" fontId="2" fillId="3" borderId="3" xfId="0" applyNumberFormat="1" applyFont="1" applyFill="1" applyBorder="1"/>
    <xf numFmtId="16" fontId="2" fillId="4" borderId="1" xfId="0" applyNumberFormat="1" applyFont="1" applyFill="1" applyBorder="1"/>
    <xf numFmtId="16" fontId="2" fillId="4" borderId="5" xfId="0" applyNumberFormat="1" applyFont="1" applyFill="1" applyBorder="1"/>
    <xf numFmtId="0" fontId="0" fillId="8" borderId="1" xfId="0" applyFill="1" applyBorder="1"/>
    <xf numFmtId="165" fontId="0" fillId="3" borderId="1" xfId="0" applyNumberFormat="1" applyFill="1" applyBorder="1"/>
    <xf numFmtId="0" fontId="1" fillId="7" borderId="5" xfId="0" applyFont="1" applyFill="1" applyBorder="1"/>
    <xf numFmtId="0" fontId="0" fillId="2" borderId="6" xfId="0" applyFill="1" applyBorder="1"/>
    <xf numFmtId="165" fontId="0" fillId="3" borderId="6" xfId="0" applyNumberFormat="1" applyFill="1" applyBorder="1"/>
    <xf numFmtId="0" fontId="0" fillId="3" borderId="1" xfId="0" applyFill="1" applyBorder="1"/>
    <xf numFmtId="165" fontId="0" fillId="4" borderId="6" xfId="0" applyNumberFormat="1" applyFill="1" applyBorder="1"/>
    <xf numFmtId="165" fontId="0" fillId="4" borderId="1" xfId="0" applyNumberFormat="1" applyFill="1" applyBorder="1"/>
    <xf numFmtId="0" fontId="0" fillId="4" borderId="1" xfId="0" applyFill="1" applyBorder="1"/>
    <xf numFmtId="164" fontId="3" fillId="5" borderId="6" xfId="0" applyNumberFormat="1" applyFont="1" applyFill="1" applyBorder="1"/>
    <xf numFmtId="164" fontId="3" fillId="6" borderId="6" xfId="0" applyNumberFormat="1" applyFont="1" applyFill="1" applyBorder="1"/>
    <xf numFmtId="164" fontId="3" fillId="5" borderId="1" xfId="0" applyNumberFormat="1" applyFont="1" applyFill="1" applyBorder="1"/>
    <xf numFmtId="164" fontId="3" fillId="6" borderId="1" xfId="0" applyNumberFormat="1" applyFont="1" applyFill="1" applyBorder="1"/>
    <xf numFmtId="0" fontId="0" fillId="4" borderId="3" xfId="0" applyFill="1" applyBorder="1"/>
    <xf numFmtId="164" fontId="3" fillId="5" borderId="5" xfId="0" applyNumberFormat="1" applyFont="1" applyFill="1" applyBorder="1"/>
    <xf numFmtId="164" fontId="3" fillId="5" borderId="3" xfId="0" applyNumberFormat="1" applyFont="1" applyFill="1" applyBorder="1"/>
    <xf numFmtId="0" fontId="0" fillId="3" borderId="3" xfId="0" applyFill="1" applyBorder="1"/>
    <xf numFmtId="165" fontId="0" fillId="4" borderId="5" xfId="0" applyNumberFormat="1" applyFill="1" applyBorder="1"/>
    <xf numFmtId="165" fontId="0" fillId="4" borderId="3" xfId="0" applyNumberFormat="1" applyFill="1" applyBorder="1"/>
    <xf numFmtId="0" fontId="0" fillId="2" borderId="3" xfId="0" applyFill="1" applyBorder="1"/>
    <xf numFmtId="165" fontId="0" fillId="3" borderId="5" xfId="0" applyNumberFormat="1" applyFill="1" applyBorder="1"/>
    <xf numFmtId="165" fontId="0" fillId="3" borderId="3" xfId="0" applyNumberFormat="1" applyFill="1" applyBorder="1"/>
    <xf numFmtId="0" fontId="0" fillId="8" borderId="3" xfId="0" applyFill="1" applyBorder="1"/>
    <xf numFmtId="164" fontId="0" fillId="2" borderId="5" xfId="0" applyNumberFormat="1" applyFill="1" applyBorder="1"/>
    <xf numFmtId="164" fontId="0" fillId="2" borderId="3" xfId="0" applyNumberFormat="1" applyFill="1" applyBorder="1"/>
    <xf numFmtId="0" fontId="0" fillId="2" borderId="5" xfId="0" applyFill="1" applyBorder="1"/>
    <xf numFmtId="0" fontId="2" fillId="3" borderId="6" xfId="0" applyFont="1" applyFill="1" applyBorder="1"/>
    <xf numFmtId="0" fontId="2" fillId="3" borderId="5" xfId="0" applyFont="1" applyFill="1" applyBorder="1"/>
    <xf numFmtId="0" fontId="2" fillId="4" borderId="6" xfId="0" applyFont="1" applyFill="1" applyBorder="1"/>
    <xf numFmtId="0" fontId="2" fillId="4" borderId="5" xfId="0" applyFont="1" applyFill="1" applyBorder="1"/>
    <xf numFmtId="164" fontId="1" fillId="5" borderId="6" xfId="0" applyNumberFormat="1" applyFont="1" applyFill="1" applyBorder="1"/>
    <xf numFmtId="164" fontId="1" fillId="5" borderId="5" xfId="0" applyNumberFormat="1" applyFont="1" applyFill="1" applyBorder="1"/>
    <xf numFmtId="164" fontId="1" fillId="6" borderId="6" xfId="0" applyNumberFormat="1" applyFont="1" applyFill="1" applyBorder="1"/>
    <xf numFmtId="0" fontId="1" fillId="5" borderId="2" xfId="0" applyFont="1" applyFill="1" applyBorder="1"/>
    <xf numFmtId="164" fontId="5" fillId="9" borderId="6" xfId="0" applyNumberFormat="1" applyFont="1" applyFill="1" applyBorder="1"/>
    <xf numFmtId="164" fontId="5" fillId="9" borderId="5" xfId="0" applyNumberFormat="1" applyFont="1" applyFill="1" applyBorder="1"/>
    <xf numFmtId="164" fontId="5" fillId="9" borderId="1" xfId="0" applyNumberFormat="1" applyFont="1" applyFill="1" applyBorder="1"/>
    <xf numFmtId="164" fontId="5" fillId="9" borderId="3" xfId="0" applyNumberFormat="1" applyFont="1" applyFill="1" applyBorder="1"/>
    <xf numFmtId="164" fontId="6" fillId="9" borderId="6" xfId="0" applyNumberFormat="1" applyFont="1" applyFill="1" applyBorder="1"/>
    <xf numFmtId="164" fontId="6" fillId="9" borderId="5" xfId="0" applyNumberFormat="1" applyFont="1" applyFill="1" applyBorder="1"/>
    <xf numFmtId="164" fontId="5" fillId="10" borderId="6" xfId="0" applyNumberFormat="1" applyFont="1" applyFill="1" applyBorder="1"/>
    <xf numFmtId="164" fontId="5" fillId="10" borderId="5" xfId="0" applyNumberFormat="1" applyFont="1" applyFill="1" applyBorder="1"/>
    <xf numFmtId="164" fontId="5" fillId="10" borderId="1" xfId="0" applyNumberFormat="1" applyFont="1" applyFill="1" applyBorder="1"/>
    <xf numFmtId="164" fontId="5" fillId="10" borderId="3" xfId="0" applyNumberFormat="1" applyFont="1" applyFill="1" applyBorder="1"/>
    <xf numFmtId="164" fontId="6" fillId="10" borderId="6" xfId="0" applyNumberFormat="1" applyFont="1" applyFill="1" applyBorder="1"/>
    <xf numFmtId="164" fontId="6" fillId="10" borderId="5" xfId="0" applyNumberFormat="1" applyFont="1" applyFill="1" applyBorder="1"/>
    <xf numFmtId="0" fontId="6" fillId="7" borderId="1" xfId="0" applyFont="1" applyFill="1" applyBorder="1"/>
    <xf numFmtId="0" fontId="6" fillId="7" borderId="3" xfId="0" applyFont="1" applyFill="1" applyBorder="1"/>
    <xf numFmtId="16" fontId="6" fillId="9" borderId="1" xfId="0" applyNumberFormat="1" applyFont="1" applyFill="1" applyBorder="1"/>
    <xf numFmtId="16" fontId="6" fillId="9" borderId="5" xfId="0" applyNumberFormat="1" applyFont="1" applyFill="1" applyBorder="1"/>
    <xf numFmtId="16" fontId="6" fillId="10" borderId="1" xfId="0" applyNumberFormat="1" applyFont="1" applyFill="1" applyBorder="1"/>
    <xf numFmtId="16" fontId="6" fillId="10" borderId="3" xfId="0" applyNumberFormat="1" applyFont="1" applyFill="1" applyBorder="1"/>
    <xf numFmtId="164" fontId="5" fillId="9" borderId="0" xfId="0" applyNumberFormat="1" applyFont="1" applyFill="1"/>
    <xf numFmtId="164" fontId="5" fillId="9" borderId="4" xfId="0" applyNumberFormat="1" applyFont="1" applyFill="1" applyBorder="1"/>
    <xf numFmtId="164" fontId="5" fillId="10" borderId="0" xfId="0" applyNumberFormat="1" applyFont="1" applyFill="1"/>
    <xf numFmtId="164" fontId="5" fillId="10" borderId="4" xfId="0" applyNumberFormat="1" applyFont="1" applyFill="1" applyBorder="1"/>
    <xf numFmtId="0" fontId="5" fillId="9" borderId="1" xfId="0" applyFont="1" applyFill="1" applyBorder="1"/>
    <xf numFmtId="0" fontId="5" fillId="9" borderId="3" xfId="0" applyFont="1" applyFill="1" applyBorder="1"/>
    <xf numFmtId="0" fontId="5" fillId="10" borderId="1" xfId="0" applyFont="1" applyFill="1" applyBorder="1"/>
    <xf numFmtId="0" fontId="5" fillId="1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6E21"/>
      <color rgb="FFEF8C4F"/>
      <color rgb="FFFD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01AE-7F1F-4E7D-9B7C-1D57C15169F5}">
  <dimension ref="A1:AD26"/>
  <sheetViews>
    <sheetView tabSelected="1" workbookViewId="0">
      <selection activeCell="AF25" sqref="AF25"/>
    </sheetView>
  </sheetViews>
  <sheetFormatPr defaultRowHeight="14.4" x14ac:dyDescent="0.3"/>
  <cols>
    <col min="1" max="1" width="7.5546875" bestFit="1" customWidth="1"/>
    <col min="2" max="2" width="15.109375" bestFit="1" customWidth="1"/>
    <col min="3" max="3" width="9.88671875" bestFit="1" customWidth="1"/>
    <col min="4" max="4" width="12.77734375" bestFit="1" customWidth="1"/>
    <col min="5" max="5" width="12.6640625" bestFit="1" customWidth="1"/>
    <col min="6" max="9" width="12.6640625" customWidth="1"/>
    <col min="10" max="10" width="13.88671875" bestFit="1" customWidth="1"/>
    <col min="11" max="14" width="12.6640625" customWidth="1"/>
    <col min="15" max="15" width="14.21875" bestFit="1" customWidth="1"/>
    <col min="16" max="19" width="14" customWidth="1"/>
    <col min="20" max="20" width="14.21875" bestFit="1" customWidth="1"/>
    <col min="21" max="24" width="14.109375" customWidth="1"/>
    <col min="25" max="29" width="14.21875" bestFit="1" customWidth="1"/>
    <col min="30" max="30" width="14.5546875" bestFit="1" customWidth="1"/>
  </cols>
  <sheetData>
    <row r="1" spans="1:30" ht="25.8" x14ac:dyDescent="0.5">
      <c r="B1" s="14" t="s">
        <v>45</v>
      </c>
      <c r="C1" s="14"/>
      <c r="D1" s="1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30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x14ac:dyDescent="0.3">
      <c r="A3" s="7"/>
      <c r="B3" s="7" t="s">
        <v>0</v>
      </c>
      <c r="C3" s="8" t="s">
        <v>1</v>
      </c>
      <c r="D3" s="8" t="s">
        <v>2</v>
      </c>
      <c r="E3" s="7" t="s">
        <v>3</v>
      </c>
      <c r="F3" s="7"/>
      <c r="G3" s="7"/>
      <c r="H3" s="7"/>
      <c r="I3" s="8"/>
      <c r="J3" s="7" t="s">
        <v>44</v>
      </c>
      <c r="K3" s="7"/>
      <c r="L3" s="7"/>
      <c r="M3" s="7"/>
      <c r="N3" s="8"/>
      <c r="O3" s="7" t="s">
        <v>4</v>
      </c>
      <c r="P3" s="7"/>
      <c r="Q3" s="7"/>
      <c r="R3" s="7"/>
      <c r="S3" s="8"/>
      <c r="T3" s="69" t="s">
        <v>42</v>
      </c>
      <c r="U3" s="69"/>
      <c r="V3" s="69"/>
      <c r="W3" s="69"/>
      <c r="X3" s="70"/>
      <c r="Y3" s="69" t="s">
        <v>43</v>
      </c>
      <c r="Z3" s="69"/>
      <c r="AA3" s="69"/>
      <c r="AB3" s="69"/>
      <c r="AC3" s="70"/>
      <c r="AD3" s="56" t="s">
        <v>47</v>
      </c>
    </row>
    <row r="4" spans="1:30" x14ac:dyDescent="0.3">
      <c r="A4" s="25" t="s">
        <v>46</v>
      </c>
      <c r="B4" s="16"/>
      <c r="C4" s="16"/>
      <c r="D4" s="16"/>
      <c r="E4" s="17">
        <v>45292</v>
      </c>
      <c r="F4" s="17">
        <f>E4+7</f>
        <v>45299</v>
      </c>
      <c r="G4" s="17">
        <f t="shared" ref="G4:H4" si="0">F4+7</f>
        <v>45306</v>
      </c>
      <c r="H4" s="17">
        <f t="shared" si="0"/>
        <v>45313</v>
      </c>
      <c r="I4" s="18">
        <f>H4+7</f>
        <v>45320</v>
      </c>
      <c r="J4" s="19">
        <v>45292</v>
      </c>
      <c r="K4" s="19">
        <f>J4+7</f>
        <v>45299</v>
      </c>
      <c r="L4" s="19">
        <f t="shared" ref="L4:M4" si="1">K4+7</f>
        <v>45306</v>
      </c>
      <c r="M4" s="19">
        <f t="shared" si="1"/>
        <v>45313</v>
      </c>
      <c r="N4" s="20">
        <f>M4+7</f>
        <v>45320</v>
      </c>
      <c r="O4" s="21">
        <v>45292</v>
      </c>
      <c r="P4" s="21">
        <f>O4+7</f>
        <v>45299</v>
      </c>
      <c r="Q4" s="21">
        <f t="shared" ref="Q4:S4" si="2">P4+7</f>
        <v>45306</v>
      </c>
      <c r="R4" s="21">
        <f t="shared" si="2"/>
        <v>45313</v>
      </c>
      <c r="S4" s="22">
        <f t="shared" si="2"/>
        <v>45320</v>
      </c>
      <c r="T4" s="71">
        <v>45292</v>
      </c>
      <c r="U4" s="71">
        <f>T4+7</f>
        <v>45299</v>
      </c>
      <c r="V4" s="71">
        <f t="shared" ref="V4:X4" si="3">U4+7</f>
        <v>45306</v>
      </c>
      <c r="W4" s="71">
        <f t="shared" si="3"/>
        <v>45313</v>
      </c>
      <c r="X4" s="72">
        <f t="shared" si="3"/>
        <v>45320</v>
      </c>
      <c r="Y4" s="73">
        <v>45292</v>
      </c>
      <c r="Z4" s="73">
        <f>Y4+7</f>
        <v>45299</v>
      </c>
      <c r="AA4" s="73">
        <f t="shared" ref="AA4:AB4" si="4">Z4+7</f>
        <v>45306</v>
      </c>
      <c r="AB4" s="73">
        <f t="shared" si="4"/>
        <v>45313</v>
      </c>
      <c r="AC4" s="74">
        <f>AB4+7</f>
        <v>45320</v>
      </c>
      <c r="AD4" s="56" t="s">
        <v>48</v>
      </c>
    </row>
    <row r="5" spans="1:30" x14ac:dyDescent="0.3">
      <c r="A5" s="15"/>
      <c r="B5" s="12" t="s">
        <v>5</v>
      </c>
      <c r="C5" s="12" t="s">
        <v>22</v>
      </c>
      <c r="D5" s="13">
        <v>150.6</v>
      </c>
      <c r="E5" s="1">
        <v>40</v>
      </c>
      <c r="F5" s="1">
        <v>36</v>
      </c>
      <c r="G5" s="1">
        <v>30</v>
      </c>
      <c r="H5" s="1">
        <v>43</v>
      </c>
      <c r="I5" s="11">
        <v>40</v>
      </c>
      <c r="J5" s="2">
        <f>IF(E5&gt;37,E5-37,0)</f>
        <v>3</v>
      </c>
      <c r="K5" s="2">
        <f>IF(F5&gt;37,F5-37,0)</f>
        <v>0</v>
      </c>
      <c r="L5" s="2">
        <f>IF(G5&gt;37,G5-37,0)</f>
        <v>0</v>
      </c>
      <c r="M5" s="2">
        <f>IF(H5&gt;37,H5-37,0)</f>
        <v>6</v>
      </c>
      <c r="N5" s="10">
        <f>IF(I5&gt;37,I5-37,0)</f>
        <v>3</v>
      </c>
      <c r="O5" s="3">
        <f>D5*E5</f>
        <v>6024</v>
      </c>
      <c r="P5" s="3">
        <f>F5*D5</f>
        <v>5421.5999999999995</v>
      </c>
      <c r="Q5" s="3">
        <f>G5*D5</f>
        <v>4518</v>
      </c>
      <c r="R5" s="3">
        <f>H5*$D5</f>
        <v>6475.8</v>
      </c>
      <c r="S5" s="9">
        <f>I5*$D5</f>
        <v>6024</v>
      </c>
      <c r="T5" s="75">
        <f>0.5*D5*J5</f>
        <v>225.89999999999998</v>
      </c>
      <c r="U5" s="75">
        <f>0.5*$D5*K5</f>
        <v>0</v>
      </c>
      <c r="V5" s="75">
        <f t="shared" ref="V5:X20" si="5">0.5*$D5*L5</f>
        <v>0</v>
      </c>
      <c r="W5" s="75">
        <f t="shared" si="5"/>
        <v>451.79999999999995</v>
      </c>
      <c r="X5" s="76">
        <f t="shared" si="5"/>
        <v>225.89999999999998</v>
      </c>
      <c r="Y5" s="77">
        <f>O5+T5</f>
        <v>6249.9</v>
      </c>
      <c r="Z5" s="77">
        <f>P5+U5</f>
        <v>5421.5999999999995</v>
      </c>
      <c r="AA5" s="77">
        <f>Q5+V5</f>
        <v>4518</v>
      </c>
      <c r="AB5" s="77">
        <f>R5+W5</f>
        <v>6927.6</v>
      </c>
      <c r="AC5" s="78">
        <f>S5+X5</f>
        <v>6249.9</v>
      </c>
      <c r="AD5" s="4">
        <f>Y5+Z5+AA5+AB5</f>
        <v>23117.1</v>
      </c>
    </row>
    <row r="6" spans="1:30" x14ac:dyDescent="0.3">
      <c r="A6" s="15"/>
      <c r="B6" s="12" t="s">
        <v>6</v>
      </c>
      <c r="C6" s="12" t="s">
        <v>23</v>
      </c>
      <c r="D6" s="13">
        <v>160.6</v>
      </c>
      <c r="E6" s="1">
        <v>43</v>
      </c>
      <c r="F6" s="1">
        <v>40</v>
      </c>
      <c r="G6" s="1">
        <v>32</v>
      </c>
      <c r="H6" s="1">
        <v>45</v>
      </c>
      <c r="I6" s="11">
        <v>43</v>
      </c>
      <c r="J6" s="2">
        <f t="shared" ref="J6:N21" si="6">IF(E6&gt;37,E6-37,0)</f>
        <v>6</v>
      </c>
      <c r="K6" s="2">
        <f t="shared" si="6"/>
        <v>3</v>
      </c>
      <c r="L6" s="2">
        <f t="shared" si="6"/>
        <v>0</v>
      </c>
      <c r="M6" s="2">
        <f t="shared" si="6"/>
        <v>8</v>
      </c>
      <c r="N6" s="10">
        <f t="shared" si="6"/>
        <v>6</v>
      </c>
      <c r="O6" s="3">
        <f>D6*E6</f>
        <v>6905.8</v>
      </c>
      <c r="P6" s="3">
        <f t="shared" ref="P6:P21" si="7">F6*D6</f>
        <v>6424</v>
      </c>
      <c r="Q6" s="3">
        <f t="shared" ref="Q6:Q21" si="8">G6*D6</f>
        <v>5139.2</v>
      </c>
      <c r="R6" s="3">
        <f t="shared" ref="R6:R21" si="9">H6*$D6</f>
        <v>7227</v>
      </c>
      <c r="S6" s="9">
        <f t="shared" ref="S6:S21" si="10">I6*$D6</f>
        <v>6905.8</v>
      </c>
      <c r="T6" s="75">
        <f>0.5*D6*J6</f>
        <v>481.79999999999995</v>
      </c>
      <c r="U6" s="75">
        <f t="shared" ref="U6:U21" si="11">0.5*$D6*K6</f>
        <v>240.89999999999998</v>
      </c>
      <c r="V6" s="75">
        <f t="shared" si="5"/>
        <v>0</v>
      </c>
      <c r="W6" s="75">
        <f t="shared" si="5"/>
        <v>642.4</v>
      </c>
      <c r="X6" s="76">
        <f t="shared" si="5"/>
        <v>481.79999999999995</v>
      </c>
      <c r="Y6" s="77">
        <f t="shared" ref="Y6:Y21" si="12">O6+T6</f>
        <v>7387.6</v>
      </c>
      <c r="Z6" s="77">
        <f t="shared" ref="Z6:Z21" si="13">P6+U6</f>
        <v>6664.9</v>
      </c>
      <c r="AA6" s="77">
        <f t="shared" ref="AA6:AA21" si="14">Q6+V6</f>
        <v>5139.2</v>
      </c>
      <c r="AB6" s="77">
        <f t="shared" ref="AB6:AB21" si="15">R6+W6</f>
        <v>7869.4</v>
      </c>
      <c r="AC6" s="78">
        <f t="shared" ref="AC6:AC21" si="16">S6+X6</f>
        <v>7387.6</v>
      </c>
      <c r="AD6" s="4">
        <f t="shared" ref="AD6:AD22" si="17">Y6+Z6+AA6+AB6</f>
        <v>27061.1</v>
      </c>
    </row>
    <row r="7" spans="1:30" x14ac:dyDescent="0.3">
      <c r="A7" s="15"/>
      <c r="B7" s="12" t="s">
        <v>7</v>
      </c>
      <c r="C7" s="12" t="s">
        <v>24</v>
      </c>
      <c r="D7" s="13">
        <v>130</v>
      </c>
      <c r="E7" s="1">
        <v>38</v>
      </c>
      <c r="F7" s="1">
        <v>48</v>
      </c>
      <c r="G7" s="1">
        <v>36</v>
      </c>
      <c r="H7" s="1">
        <v>45</v>
      </c>
      <c r="I7" s="11">
        <v>41</v>
      </c>
      <c r="J7" s="2">
        <f t="shared" si="6"/>
        <v>1</v>
      </c>
      <c r="K7" s="2">
        <f t="shared" si="6"/>
        <v>11</v>
      </c>
      <c r="L7" s="2">
        <f t="shared" si="6"/>
        <v>0</v>
      </c>
      <c r="M7" s="2">
        <f t="shared" si="6"/>
        <v>8</v>
      </c>
      <c r="N7" s="10">
        <f t="shared" si="6"/>
        <v>4</v>
      </c>
      <c r="O7" s="3">
        <f>D7*E7</f>
        <v>4940</v>
      </c>
      <c r="P7" s="3">
        <f t="shared" si="7"/>
        <v>6240</v>
      </c>
      <c r="Q7" s="3">
        <f t="shared" si="8"/>
        <v>4680</v>
      </c>
      <c r="R7" s="3">
        <f t="shared" si="9"/>
        <v>5850</v>
      </c>
      <c r="S7" s="9">
        <f t="shared" si="10"/>
        <v>5330</v>
      </c>
      <c r="T7" s="75">
        <f>0.5*D7*J7</f>
        <v>65</v>
      </c>
      <c r="U7" s="75">
        <f t="shared" si="11"/>
        <v>715</v>
      </c>
      <c r="V7" s="75">
        <f t="shared" si="5"/>
        <v>0</v>
      </c>
      <c r="W7" s="75">
        <f t="shared" si="5"/>
        <v>520</v>
      </c>
      <c r="X7" s="76">
        <f t="shared" si="5"/>
        <v>260</v>
      </c>
      <c r="Y7" s="77">
        <f t="shared" si="12"/>
        <v>5005</v>
      </c>
      <c r="Z7" s="77">
        <f t="shared" si="13"/>
        <v>6955</v>
      </c>
      <c r="AA7" s="77">
        <f t="shared" si="14"/>
        <v>4680</v>
      </c>
      <c r="AB7" s="77">
        <f t="shared" si="15"/>
        <v>6370</v>
      </c>
      <c r="AC7" s="78">
        <f t="shared" si="16"/>
        <v>5590</v>
      </c>
      <c r="AD7" s="4">
        <f t="shared" si="17"/>
        <v>23010</v>
      </c>
    </row>
    <row r="8" spans="1:30" x14ac:dyDescent="0.3">
      <c r="A8" s="15"/>
      <c r="B8" s="12" t="s">
        <v>8</v>
      </c>
      <c r="C8" s="12" t="s">
        <v>21</v>
      </c>
      <c r="D8" s="13">
        <v>150</v>
      </c>
      <c r="E8" s="1">
        <v>32</v>
      </c>
      <c r="F8" s="1">
        <v>37</v>
      </c>
      <c r="G8" s="1">
        <v>43</v>
      </c>
      <c r="H8" s="1">
        <v>46</v>
      </c>
      <c r="I8" s="11">
        <v>39</v>
      </c>
      <c r="J8" s="2">
        <f t="shared" si="6"/>
        <v>0</v>
      </c>
      <c r="K8" s="2">
        <f t="shared" si="6"/>
        <v>0</v>
      </c>
      <c r="L8" s="2">
        <f t="shared" si="6"/>
        <v>6</v>
      </c>
      <c r="M8" s="2">
        <f t="shared" si="6"/>
        <v>9</v>
      </c>
      <c r="N8" s="10">
        <f t="shared" si="6"/>
        <v>2</v>
      </c>
      <c r="O8" s="3">
        <f>D8*E8</f>
        <v>4800</v>
      </c>
      <c r="P8" s="3">
        <f t="shared" si="7"/>
        <v>5550</v>
      </c>
      <c r="Q8" s="3">
        <f t="shared" si="8"/>
        <v>6450</v>
      </c>
      <c r="R8" s="3">
        <f t="shared" si="9"/>
        <v>6900</v>
      </c>
      <c r="S8" s="9">
        <f t="shared" si="10"/>
        <v>5850</v>
      </c>
      <c r="T8" s="75">
        <f>0.5*D8*J8</f>
        <v>0</v>
      </c>
      <c r="U8" s="75">
        <f t="shared" si="11"/>
        <v>0</v>
      </c>
      <c r="V8" s="75">
        <f t="shared" si="5"/>
        <v>450</v>
      </c>
      <c r="W8" s="75">
        <f t="shared" si="5"/>
        <v>675</v>
      </c>
      <c r="X8" s="76">
        <f t="shared" si="5"/>
        <v>150</v>
      </c>
      <c r="Y8" s="77">
        <f t="shared" si="12"/>
        <v>4800</v>
      </c>
      <c r="Z8" s="77">
        <f t="shared" si="13"/>
        <v>5550</v>
      </c>
      <c r="AA8" s="77">
        <f t="shared" si="14"/>
        <v>6900</v>
      </c>
      <c r="AB8" s="77">
        <f t="shared" si="15"/>
        <v>7575</v>
      </c>
      <c r="AC8" s="78">
        <f t="shared" si="16"/>
        <v>6000</v>
      </c>
      <c r="AD8" s="4">
        <f t="shared" si="17"/>
        <v>24825</v>
      </c>
    </row>
    <row r="9" spans="1:30" x14ac:dyDescent="0.3">
      <c r="A9" s="15"/>
      <c r="B9" s="12" t="s">
        <v>9</v>
      </c>
      <c r="C9" s="12" t="s">
        <v>25</v>
      </c>
      <c r="D9" s="13">
        <v>190</v>
      </c>
      <c r="E9" s="1">
        <v>37</v>
      </c>
      <c r="F9" s="1">
        <v>41</v>
      </c>
      <c r="G9" s="1">
        <v>49</v>
      </c>
      <c r="H9" s="1">
        <v>43</v>
      </c>
      <c r="I9" s="11">
        <v>38</v>
      </c>
      <c r="J9" s="2">
        <f t="shared" si="6"/>
        <v>0</v>
      </c>
      <c r="K9" s="2">
        <f t="shared" si="6"/>
        <v>4</v>
      </c>
      <c r="L9" s="2">
        <f t="shared" si="6"/>
        <v>12</v>
      </c>
      <c r="M9" s="2">
        <f t="shared" si="6"/>
        <v>6</v>
      </c>
      <c r="N9" s="10">
        <f t="shared" si="6"/>
        <v>1</v>
      </c>
      <c r="O9" s="3">
        <f>D9*E9</f>
        <v>7030</v>
      </c>
      <c r="P9" s="3">
        <f t="shared" si="7"/>
        <v>7790</v>
      </c>
      <c r="Q9" s="3">
        <f t="shared" si="8"/>
        <v>9310</v>
      </c>
      <c r="R9" s="3">
        <f t="shared" si="9"/>
        <v>8170</v>
      </c>
      <c r="S9" s="9">
        <f t="shared" si="10"/>
        <v>7220</v>
      </c>
      <c r="T9" s="75">
        <f>0.5*D9*J9</f>
        <v>0</v>
      </c>
      <c r="U9" s="75">
        <f t="shared" si="11"/>
        <v>380</v>
      </c>
      <c r="V9" s="75">
        <f t="shared" si="5"/>
        <v>1140</v>
      </c>
      <c r="W9" s="75">
        <f t="shared" si="5"/>
        <v>570</v>
      </c>
      <c r="X9" s="76">
        <f t="shared" si="5"/>
        <v>95</v>
      </c>
      <c r="Y9" s="77">
        <f t="shared" si="12"/>
        <v>7030</v>
      </c>
      <c r="Z9" s="77">
        <f t="shared" si="13"/>
        <v>8170</v>
      </c>
      <c r="AA9" s="77">
        <f t="shared" si="14"/>
        <v>10450</v>
      </c>
      <c r="AB9" s="77">
        <f t="shared" si="15"/>
        <v>8740</v>
      </c>
      <c r="AC9" s="78">
        <f t="shared" si="16"/>
        <v>7315</v>
      </c>
      <c r="AD9" s="4">
        <f t="shared" si="17"/>
        <v>34390</v>
      </c>
    </row>
    <row r="10" spans="1:30" x14ac:dyDescent="0.3">
      <c r="A10" s="15"/>
      <c r="B10" s="12" t="s">
        <v>10</v>
      </c>
      <c r="C10" s="12" t="s">
        <v>26</v>
      </c>
      <c r="D10" s="13">
        <v>200.5</v>
      </c>
      <c r="E10" s="1">
        <v>38</v>
      </c>
      <c r="F10" s="1">
        <v>47</v>
      </c>
      <c r="G10" s="1">
        <v>54</v>
      </c>
      <c r="H10" s="1">
        <v>35</v>
      </c>
      <c r="I10" s="11">
        <v>34</v>
      </c>
      <c r="J10" s="2">
        <f t="shared" si="6"/>
        <v>1</v>
      </c>
      <c r="K10" s="2">
        <f t="shared" si="6"/>
        <v>10</v>
      </c>
      <c r="L10" s="2">
        <f t="shared" si="6"/>
        <v>17</v>
      </c>
      <c r="M10" s="2">
        <f t="shared" si="6"/>
        <v>0</v>
      </c>
      <c r="N10" s="10">
        <f t="shared" si="6"/>
        <v>0</v>
      </c>
      <c r="O10" s="3">
        <f>D10*E10</f>
        <v>7619</v>
      </c>
      <c r="P10" s="3">
        <f t="shared" si="7"/>
        <v>9423.5</v>
      </c>
      <c r="Q10" s="3">
        <f t="shared" si="8"/>
        <v>10827</v>
      </c>
      <c r="R10" s="3">
        <f t="shared" si="9"/>
        <v>7017.5</v>
      </c>
      <c r="S10" s="9">
        <f t="shared" si="10"/>
        <v>6817</v>
      </c>
      <c r="T10" s="75">
        <f>0.5*D10*J10</f>
        <v>100.25</v>
      </c>
      <c r="U10" s="75">
        <f t="shared" si="11"/>
        <v>1002.5</v>
      </c>
      <c r="V10" s="75">
        <f t="shared" si="5"/>
        <v>1704.25</v>
      </c>
      <c r="W10" s="75">
        <f t="shared" si="5"/>
        <v>0</v>
      </c>
      <c r="X10" s="76">
        <f t="shared" si="5"/>
        <v>0</v>
      </c>
      <c r="Y10" s="77">
        <f t="shared" si="12"/>
        <v>7719.25</v>
      </c>
      <c r="Z10" s="77">
        <f t="shared" si="13"/>
        <v>10426</v>
      </c>
      <c r="AA10" s="77">
        <f t="shared" si="14"/>
        <v>12531.25</v>
      </c>
      <c r="AB10" s="77">
        <f t="shared" si="15"/>
        <v>7017.5</v>
      </c>
      <c r="AC10" s="78">
        <f t="shared" si="16"/>
        <v>6817</v>
      </c>
      <c r="AD10" s="4">
        <f t="shared" si="17"/>
        <v>37694</v>
      </c>
    </row>
    <row r="11" spans="1:30" x14ac:dyDescent="0.3">
      <c r="A11" s="15"/>
      <c r="B11" s="12" t="s">
        <v>11</v>
      </c>
      <c r="C11" s="12" t="s">
        <v>27</v>
      </c>
      <c r="D11" s="13">
        <v>430</v>
      </c>
      <c r="E11" s="1">
        <v>26</v>
      </c>
      <c r="F11" s="1">
        <v>46</v>
      </c>
      <c r="G11" s="1">
        <v>45</v>
      </c>
      <c r="H11" s="1">
        <v>39</v>
      </c>
      <c r="I11" s="11">
        <v>32</v>
      </c>
      <c r="J11" s="2">
        <f t="shared" si="6"/>
        <v>0</v>
      </c>
      <c r="K11" s="2">
        <f t="shared" si="6"/>
        <v>9</v>
      </c>
      <c r="L11" s="2">
        <f t="shared" si="6"/>
        <v>8</v>
      </c>
      <c r="M11" s="2">
        <f t="shared" si="6"/>
        <v>2</v>
      </c>
      <c r="N11" s="10">
        <f t="shared" si="6"/>
        <v>0</v>
      </c>
      <c r="O11" s="3">
        <f>D11*E11</f>
        <v>11180</v>
      </c>
      <c r="P11" s="3">
        <f t="shared" si="7"/>
        <v>19780</v>
      </c>
      <c r="Q11" s="3">
        <f t="shared" si="8"/>
        <v>19350</v>
      </c>
      <c r="R11" s="3">
        <f t="shared" si="9"/>
        <v>16770</v>
      </c>
      <c r="S11" s="9">
        <f t="shared" si="10"/>
        <v>13760</v>
      </c>
      <c r="T11" s="75">
        <f>0.5*D11*J11</f>
        <v>0</v>
      </c>
      <c r="U11" s="75">
        <f t="shared" si="11"/>
        <v>1935</v>
      </c>
      <c r="V11" s="75">
        <f t="shared" si="5"/>
        <v>1720</v>
      </c>
      <c r="W11" s="75">
        <f t="shared" si="5"/>
        <v>430</v>
      </c>
      <c r="X11" s="76">
        <f t="shared" si="5"/>
        <v>0</v>
      </c>
      <c r="Y11" s="77">
        <f t="shared" si="12"/>
        <v>11180</v>
      </c>
      <c r="Z11" s="77">
        <f>P11+U11</f>
        <v>21715</v>
      </c>
      <c r="AA11" s="77">
        <f t="shared" si="14"/>
        <v>21070</v>
      </c>
      <c r="AB11" s="77">
        <f t="shared" si="15"/>
        <v>17200</v>
      </c>
      <c r="AC11" s="78">
        <f t="shared" si="16"/>
        <v>13760</v>
      </c>
      <c r="AD11" s="4">
        <f t="shared" si="17"/>
        <v>71165</v>
      </c>
    </row>
    <row r="12" spans="1:30" x14ac:dyDescent="0.3">
      <c r="A12" s="15"/>
      <c r="B12" s="12" t="s">
        <v>12</v>
      </c>
      <c r="C12" s="12" t="s">
        <v>28</v>
      </c>
      <c r="D12" s="13">
        <v>80.7</v>
      </c>
      <c r="E12" s="1">
        <v>37</v>
      </c>
      <c r="F12" s="1">
        <v>32</v>
      </c>
      <c r="G12" s="1">
        <v>32</v>
      </c>
      <c r="H12" s="1">
        <v>40</v>
      </c>
      <c r="I12" s="11">
        <v>33</v>
      </c>
      <c r="J12" s="2">
        <f t="shared" si="6"/>
        <v>0</v>
      </c>
      <c r="K12" s="2">
        <f t="shared" si="6"/>
        <v>0</v>
      </c>
      <c r="L12" s="2">
        <f t="shared" si="6"/>
        <v>0</v>
      </c>
      <c r="M12" s="2">
        <f t="shared" si="6"/>
        <v>3</v>
      </c>
      <c r="N12" s="10">
        <f t="shared" si="6"/>
        <v>0</v>
      </c>
      <c r="O12" s="3">
        <f>D12*E12</f>
        <v>2985.9</v>
      </c>
      <c r="P12" s="3">
        <f t="shared" si="7"/>
        <v>2582.4</v>
      </c>
      <c r="Q12" s="3">
        <f t="shared" si="8"/>
        <v>2582.4</v>
      </c>
      <c r="R12" s="3">
        <f t="shared" si="9"/>
        <v>3228</v>
      </c>
      <c r="S12" s="9">
        <f t="shared" si="10"/>
        <v>2663.1</v>
      </c>
      <c r="T12" s="75">
        <f>0.5*D12*J12</f>
        <v>0</v>
      </c>
      <c r="U12" s="75">
        <f t="shared" si="11"/>
        <v>0</v>
      </c>
      <c r="V12" s="75">
        <f t="shared" si="5"/>
        <v>0</v>
      </c>
      <c r="W12" s="75">
        <f t="shared" si="5"/>
        <v>121.05000000000001</v>
      </c>
      <c r="X12" s="76">
        <f t="shared" si="5"/>
        <v>0</v>
      </c>
      <c r="Y12" s="77">
        <f t="shared" si="12"/>
        <v>2985.9</v>
      </c>
      <c r="Z12" s="77">
        <f t="shared" si="13"/>
        <v>2582.4</v>
      </c>
      <c r="AA12" s="77">
        <f t="shared" si="14"/>
        <v>2582.4</v>
      </c>
      <c r="AB12" s="77">
        <f t="shared" si="15"/>
        <v>3349.05</v>
      </c>
      <c r="AC12" s="78">
        <f t="shared" si="16"/>
        <v>2663.1</v>
      </c>
      <c r="AD12" s="4">
        <f t="shared" si="17"/>
        <v>11499.75</v>
      </c>
    </row>
    <row r="13" spans="1:30" x14ac:dyDescent="0.3">
      <c r="A13" s="15"/>
      <c r="B13" s="12" t="s">
        <v>13</v>
      </c>
      <c r="C13" s="12" t="s">
        <v>29</v>
      </c>
      <c r="D13" s="13">
        <v>500</v>
      </c>
      <c r="E13" s="1">
        <v>39</v>
      </c>
      <c r="F13" s="1">
        <v>28</v>
      </c>
      <c r="G13" s="1">
        <v>34</v>
      </c>
      <c r="H13" s="1">
        <v>40</v>
      </c>
      <c r="I13" s="11">
        <v>37</v>
      </c>
      <c r="J13" s="2">
        <f t="shared" si="6"/>
        <v>2</v>
      </c>
      <c r="K13" s="2">
        <f t="shared" si="6"/>
        <v>0</v>
      </c>
      <c r="L13" s="2">
        <f t="shared" si="6"/>
        <v>0</v>
      </c>
      <c r="M13" s="2">
        <f t="shared" si="6"/>
        <v>3</v>
      </c>
      <c r="N13" s="10">
        <f t="shared" si="6"/>
        <v>0</v>
      </c>
      <c r="O13" s="3">
        <f>D13*E13</f>
        <v>19500</v>
      </c>
      <c r="P13" s="3">
        <f t="shared" si="7"/>
        <v>14000</v>
      </c>
      <c r="Q13" s="3">
        <f t="shared" si="8"/>
        <v>17000</v>
      </c>
      <c r="R13" s="3">
        <f t="shared" si="9"/>
        <v>20000</v>
      </c>
      <c r="S13" s="9">
        <f t="shared" si="10"/>
        <v>18500</v>
      </c>
      <c r="T13" s="75">
        <f>0.5*D13*J13</f>
        <v>500</v>
      </c>
      <c r="U13" s="75">
        <f t="shared" si="11"/>
        <v>0</v>
      </c>
      <c r="V13" s="75">
        <f t="shared" si="5"/>
        <v>0</v>
      </c>
      <c r="W13" s="75">
        <f t="shared" si="5"/>
        <v>750</v>
      </c>
      <c r="X13" s="76">
        <f t="shared" si="5"/>
        <v>0</v>
      </c>
      <c r="Y13" s="77">
        <f t="shared" si="12"/>
        <v>20000</v>
      </c>
      <c r="Z13" s="77">
        <f t="shared" si="13"/>
        <v>14000</v>
      </c>
      <c r="AA13" s="77">
        <f t="shared" si="14"/>
        <v>17000</v>
      </c>
      <c r="AB13" s="77">
        <f t="shared" si="15"/>
        <v>20750</v>
      </c>
      <c r="AC13" s="78">
        <f t="shared" si="16"/>
        <v>18500</v>
      </c>
      <c r="AD13" s="4">
        <f t="shared" si="17"/>
        <v>71750</v>
      </c>
    </row>
    <row r="14" spans="1:30" x14ac:dyDescent="0.3">
      <c r="A14" s="15"/>
      <c r="B14" s="12" t="s">
        <v>14</v>
      </c>
      <c r="C14" s="12" t="s">
        <v>30</v>
      </c>
      <c r="D14" s="13">
        <v>180</v>
      </c>
      <c r="E14" s="1">
        <v>40</v>
      </c>
      <c r="F14" s="1">
        <v>2</v>
      </c>
      <c r="G14" s="1">
        <v>6</v>
      </c>
      <c r="H14" s="1">
        <v>40</v>
      </c>
      <c r="I14" s="11">
        <v>40</v>
      </c>
      <c r="J14" s="2">
        <f t="shared" si="6"/>
        <v>3</v>
      </c>
      <c r="K14" s="2">
        <f t="shared" si="6"/>
        <v>0</v>
      </c>
      <c r="L14" s="2">
        <f t="shared" si="6"/>
        <v>0</v>
      </c>
      <c r="M14" s="2">
        <f t="shared" si="6"/>
        <v>3</v>
      </c>
      <c r="N14" s="10">
        <f t="shared" si="6"/>
        <v>3</v>
      </c>
      <c r="O14" s="3">
        <f>D14*E14</f>
        <v>7200</v>
      </c>
      <c r="P14" s="3">
        <f t="shared" si="7"/>
        <v>360</v>
      </c>
      <c r="Q14" s="3">
        <f t="shared" si="8"/>
        <v>1080</v>
      </c>
      <c r="R14" s="3">
        <f t="shared" si="9"/>
        <v>7200</v>
      </c>
      <c r="S14" s="9">
        <f t="shared" si="10"/>
        <v>7200</v>
      </c>
      <c r="T14" s="75">
        <f>0.5*D14*J14</f>
        <v>270</v>
      </c>
      <c r="U14" s="75">
        <f t="shared" si="11"/>
        <v>0</v>
      </c>
      <c r="V14" s="75">
        <f t="shared" si="5"/>
        <v>0</v>
      </c>
      <c r="W14" s="75">
        <f t="shared" si="5"/>
        <v>270</v>
      </c>
      <c r="X14" s="76">
        <f t="shared" si="5"/>
        <v>270</v>
      </c>
      <c r="Y14" s="77">
        <f t="shared" si="12"/>
        <v>7470</v>
      </c>
      <c r="Z14" s="77">
        <f t="shared" si="13"/>
        <v>360</v>
      </c>
      <c r="AA14" s="77">
        <f t="shared" si="14"/>
        <v>1080</v>
      </c>
      <c r="AB14" s="77">
        <f t="shared" si="15"/>
        <v>7470</v>
      </c>
      <c r="AC14" s="78">
        <f t="shared" si="16"/>
        <v>7470</v>
      </c>
      <c r="AD14" s="4">
        <f t="shared" si="17"/>
        <v>16380</v>
      </c>
    </row>
    <row r="15" spans="1:30" x14ac:dyDescent="0.3">
      <c r="A15" s="15"/>
      <c r="B15" s="12" t="s">
        <v>15</v>
      </c>
      <c r="C15" s="12" t="s">
        <v>31</v>
      </c>
      <c r="D15" s="13">
        <v>145.6</v>
      </c>
      <c r="E15" s="1">
        <v>20</v>
      </c>
      <c r="F15" s="1">
        <v>5</v>
      </c>
      <c r="G15" s="1">
        <v>50</v>
      </c>
      <c r="H15" s="1">
        <v>39</v>
      </c>
      <c r="I15" s="11">
        <v>54</v>
      </c>
      <c r="J15" s="2">
        <f t="shared" si="6"/>
        <v>0</v>
      </c>
      <c r="K15" s="2">
        <f t="shared" si="6"/>
        <v>0</v>
      </c>
      <c r="L15" s="2">
        <f t="shared" si="6"/>
        <v>13</v>
      </c>
      <c r="M15" s="2">
        <f t="shared" si="6"/>
        <v>2</v>
      </c>
      <c r="N15" s="10">
        <f t="shared" si="6"/>
        <v>17</v>
      </c>
      <c r="O15" s="3">
        <f>D15*E15</f>
        <v>2912</v>
      </c>
      <c r="P15" s="3">
        <f t="shared" si="7"/>
        <v>728</v>
      </c>
      <c r="Q15" s="3">
        <f t="shared" si="8"/>
        <v>7280</v>
      </c>
      <c r="R15" s="3">
        <f t="shared" si="9"/>
        <v>5678.4</v>
      </c>
      <c r="S15" s="9">
        <f t="shared" si="10"/>
        <v>7862.4</v>
      </c>
      <c r="T15" s="75">
        <f>0.5*D15*J15</f>
        <v>0</v>
      </c>
      <c r="U15" s="75">
        <f t="shared" si="11"/>
        <v>0</v>
      </c>
      <c r="V15" s="75">
        <f t="shared" si="5"/>
        <v>946.4</v>
      </c>
      <c r="W15" s="75">
        <f t="shared" si="5"/>
        <v>145.6</v>
      </c>
      <c r="X15" s="76">
        <f t="shared" si="5"/>
        <v>1237.5999999999999</v>
      </c>
      <c r="Y15" s="77">
        <f t="shared" si="12"/>
        <v>2912</v>
      </c>
      <c r="Z15" s="77">
        <f t="shared" si="13"/>
        <v>728</v>
      </c>
      <c r="AA15" s="77">
        <f t="shared" si="14"/>
        <v>8226.4</v>
      </c>
      <c r="AB15" s="77">
        <f t="shared" si="15"/>
        <v>5824</v>
      </c>
      <c r="AC15" s="78">
        <f t="shared" si="16"/>
        <v>9100</v>
      </c>
      <c r="AD15" s="4">
        <f t="shared" si="17"/>
        <v>17690.400000000001</v>
      </c>
    </row>
    <row r="16" spans="1:30" x14ac:dyDescent="0.3">
      <c r="A16" s="15"/>
      <c r="B16" s="12" t="s">
        <v>16</v>
      </c>
      <c r="C16" s="12" t="s">
        <v>32</v>
      </c>
      <c r="D16" s="13">
        <v>176.4</v>
      </c>
      <c r="E16" s="1">
        <v>32</v>
      </c>
      <c r="F16" s="1">
        <v>42</v>
      </c>
      <c r="G16" s="1">
        <v>42</v>
      </c>
      <c r="H16" s="1">
        <v>32</v>
      </c>
      <c r="I16" s="11">
        <v>35</v>
      </c>
      <c r="J16" s="2">
        <f t="shared" si="6"/>
        <v>0</v>
      </c>
      <c r="K16" s="2">
        <f t="shared" si="6"/>
        <v>5</v>
      </c>
      <c r="L16" s="2">
        <f t="shared" si="6"/>
        <v>5</v>
      </c>
      <c r="M16" s="2">
        <f t="shared" si="6"/>
        <v>0</v>
      </c>
      <c r="N16" s="10">
        <f t="shared" si="6"/>
        <v>0</v>
      </c>
      <c r="O16" s="3">
        <f>D16*E16</f>
        <v>5644.8</v>
      </c>
      <c r="P16" s="3">
        <f t="shared" si="7"/>
        <v>7408.8</v>
      </c>
      <c r="Q16" s="3">
        <f t="shared" si="8"/>
        <v>7408.8</v>
      </c>
      <c r="R16" s="3">
        <f t="shared" si="9"/>
        <v>5644.8</v>
      </c>
      <c r="S16" s="9">
        <f t="shared" si="10"/>
        <v>6174</v>
      </c>
      <c r="T16" s="75">
        <f>0.5*D16*J16</f>
        <v>0</v>
      </c>
      <c r="U16" s="75">
        <f t="shared" si="11"/>
        <v>441</v>
      </c>
      <c r="V16" s="75">
        <f t="shared" si="5"/>
        <v>441</v>
      </c>
      <c r="W16" s="75">
        <f t="shared" si="5"/>
        <v>0</v>
      </c>
      <c r="X16" s="76">
        <f t="shared" si="5"/>
        <v>0</v>
      </c>
      <c r="Y16" s="77">
        <f t="shared" si="12"/>
        <v>5644.8</v>
      </c>
      <c r="Z16" s="77">
        <f t="shared" si="13"/>
        <v>7849.8</v>
      </c>
      <c r="AA16" s="77">
        <f t="shared" si="14"/>
        <v>7849.8</v>
      </c>
      <c r="AB16" s="77">
        <f t="shared" si="15"/>
        <v>5644.8</v>
      </c>
      <c r="AC16" s="78">
        <f t="shared" si="16"/>
        <v>6174</v>
      </c>
      <c r="AD16" s="4">
        <f t="shared" si="17"/>
        <v>26989.200000000001</v>
      </c>
    </row>
    <row r="17" spans="1:30" x14ac:dyDescent="0.3">
      <c r="A17" s="15"/>
      <c r="B17" s="12" t="s">
        <v>17</v>
      </c>
      <c r="C17" s="12" t="s">
        <v>33</v>
      </c>
      <c r="D17" s="13">
        <v>122</v>
      </c>
      <c r="E17" s="1">
        <v>2</v>
      </c>
      <c r="F17" s="1">
        <v>39</v>
      </c>
      <c r="G17" s="1">
        <v>46</v>
      </c>
      <c r="H17" s="1">
        <v>34</v>
      </c>
      <c r="I17" s="11">
        <v>35</v>
      </c>
      <c r="J17" s="2">
        <f t="shared" si="6"/>
        <v>0</v>
      </c>
      <c r="K17" s="2">
        <f t="shared" si="6"/>
        <v>2</v>
      </c>
      <c r="L17" s="2">
        <f t="shared" si="6"/>
        <v>9</v>
      </c>
      <c r="M17" s="2">
        <f t="shared" si="6"/>
        <v>0</v>
      </c>
      <c r="N17" s="10">
        <f t="shared" si="6"/>
        <v>0</v>
      </c>
      <c r="O17" s="3">
        <f>D17*E17</f>
        <v>244</v>
      </c>
      <c r="P17" s="3">
        <f t="shared" si="7"/>
        <v>4758</v>
      </c>
      <c r="Q17" s="3">
        <f t="shared" si="8"/>
        <v>5612</v>
      </c>
      <c r="R17" s="3">
        <f t="shared" si="9"/>
        <v>4148</v>
      </c>
      <c r="S17" s="9">
        <f t="shared" si="10"/>
        <v>4270</v>
      </c>
      <c r="T17" s="75">
        <f>0.5*D17*J17</f>
        <v>0</v>
      </c>
      <c r="U17" s="75">
        <f t="shared" si="11"/>
        <v>122</v>
      </c>
      <c r="V17" s="75">
        <f t="shared" si="5"/>
        <v>549</v>
      </c>
      <c r="W17" s="75">
        <f t="shared" si="5"/>
        <v>0</v>
      </c>
      <c r="X17" s="76">
        <f t="shared" si="5"/>
        <v>0</v>
      </c>
      <c r="Y17" s="77">
        <f t="shared" si="12"/>
        <v>244</v>
      </c>
      <c r="Z17" s="77">
        <f t="shared" si="13"/>
        <v>4880</v>
      </c>
      <c r="AA17" s="77">
        <f t="shared" si="14"/>
        <v>6161</v>
      </c>
      <c r="AB17" s="77">
        <f t="shared" si="15"/>
        <v>4148</v>
      </c>
      <c r="AC17" s="78">
        <f t="shared" si="16"/>
        <v>4270</v>
      </c>
      <c r="AD17" s="4">
        <f t="shared" si="17"/>
        <v>15433</v>
      </c>
    </row>
    <row r="18" spans="1:30" x14ac:dyDescent="0.3">
      <c r="A18" s="15"/>
      <c r="B18" s="12" t="s">
        <v>18</v>
      </c>
      <c r="C18" s="12" t="s">
        <v>34</v>
      </c>
      <c r="D18" s="13">
        <v>175</v>
      </c>
      <c r="E18" s="1">
        <v>34</v>
      </c>
      <c r="F18" s="1">
        <v>43</v>
      </c>
      <c r="G18" s="1">
        <v>23</v>
      </c>
      <c r="H18" s="1">
        <v>49</v>
      </c>
      <c r="I18" s="11">
        <v>32</v>
      </c>
      <c r="J18" s="2">
        <f t="shared" si="6"/>
        <v>0</v>
      </c>
      <c r="K18" s="2">
        <f t="shared" si="6"/>
        <v>6</v>
      </c>
      <c r="L18" s="2">
        <f t="shared" si="6"/>
        <v>0</v>
      </c>
      <c r="M18" s="2">
        <f t="shared" si="6"/>
        <v>12</v>
      </c>
      <c r="N18" s="10">
        <f t="shared" si="6"/>
        <v>0</v>
      </c>
      <c r="O18" s="3">
        <f>D18*E18</f>
        <v>5950</v>
      </c>
      <c r="P18" s="3">
        <f t="shared" si="7"/>
        <v>7525</v>
      </c>
      <c r="Q18" s="3">
        <f t="shared" si="8"/>
        <v>4025</v>
      </c>
      <c r="R18" s="3">
        <f t="shared" si="9"/>
        <v>8575</v>
      </c>
      <c r="S18" s="9">
        <f t="shared" si="10"/>
        <v>5600</v>
      </c>
      <c r="T18" s="75">
        <f>0.5*D18*J18</f>
        <v>0</v>
      </c>
      <c r="U18" s="75">
        <f t="shared" si="11"/>
        <v>525</v>
      </c>
      <c r="V18" s="75">
        <f t="shared" si="5"/>
        <v>0</v>
      </c>
      <c r="W18" s="75">
        <f t="shared" si="5"/>
        <v>1050</v>
      </c>
      <c r="X18" s="76">
        <f t="shared" si="5"/>
        <v>0</v>
      </c>
      <c r="Y18" s="77">
        <f t="shared" si="12"/>
        <v>5950</v>
      </c>
      <c r="Z18" s="77">
        <f t="shared" si="13"/>
        <v>8050</v>
      </c>
      <c r="AA18" s="77">
        <f t="shared" si="14"/>
        <v>4025</v>
      </c>
      <c r="AB18" s="77">
        <f t="shared" si="15"/>
        <v>9625</v>
      </c>
      <c r="AC18" s="78">
        <f t="shared" si="16"/>
        <v>5600</v>
      </c>
      <c r="AD18" s="4">
        <f t="shared" si="17"/>
        <v>27650</v>
      </c>
    </row>
    <row r="19" spans="1:30" x14ac:dyDescent="0.3">
      <c r="A19" s="15"/>
      <c r="B19" s="12" t="s">
        <v>19</v>
      </c>
      <c r="C19" s="12" t="s">
        <v>35</v>
      </c>
      <c r="D19" s="13">
        <v>199</v>
      </c>
      <c r="E19" s="1">
        <v>36</v>
      </c>
      <c r="F19" s="1">
        <v>36</v>
      </c>
      <c r="G19" s="1">
        <v>53</v>
      </c>
      <c r="H19" s="1">
        <v>30</v>
      </c>
      <c r="I19" s="11">
        <v>33</v>
      </c>
      <c r="J19" s="2">
        <f t="shared" si="6"/>
        <v>0</v>
      </c>
      <c r="K19" s="2">
        <f t="shared" si="6"/>
        <v>0</v>
      </c>
      <c r="L19" s="2">
        <f t="shared" si="6"/>
        <v>16</v>
      </c>
      <c r="M19" s="2">
        <f t="shared" si="6"/>
        <v>0</v>
      </c>
      <c r="N19" s="10">
        <f t="shared" si="6"/>
        <v>0</v>
      </c>
      <c r="O19" s="3">
        <f>D19*E19</f>
        <v>7164</v>
      </c>
      <c r="P19" s="3">
        <f t="shared" si="7"/>
        <v>7164</v>
      </c>
      <c r="Q19" s="3">
        <f t="shared" si="8"/>
        <v>10547</v>
      </c>
      <c r="R19" s="3">
        <f t="shared" si="9"/>
        <v>5970</v>
      </c>
      <c r="S19" s="9">
        <f t="shared" si="10"/>
        <v>6567</v>
      </c>
      <c r="T19" s="75">
        <f>0.5*D19*J19</f>
        <v>0</v>
      </c>
      <c r="U19" s="75">
        <f t="shared" si="11"/>
        <v>0</v>
      </c>
      <c r="V19" s="75">
        <f t="shared" si="5"/>
        <v>1592</v>
      </c>
      <c r="W19" s="75">
        <f t="shared" si="5"/>
        <v>0</v>
      </c>
      <c r="X19" s="76">
        <f t="shared" si="5"/>
        <v>0</v>
      </c>
      <c r="Y19" s="77">
        <f t="shared" si="12"/>
        <v>7164</v>
      </c>
      <c r="Z19" s="77">
        <f t="shared" si="13"/>
        <v>7164</v>
      </c>
      <c r="AA19" s="77">
        <f t="shared" si="14"/>
        <v>12139</v>
      </c>
      <c r="AB19" s="77">
        <f t="shared" si="15"/>
        <v>5970</v>
      </c>
      <c r="AC19" s="78">
        <f t="shared" si="16"/>
        <v>6567</v>
      </c>
      <c r="AD19" s="4">
        <f t="shared" si="17"/>
        <v>32437</v>
      </c>
    </row>
    <row r="20" spans="1:30" x14ac:dyDescent="0.3">
      <c r="A20" s="15"/>
      <c r="B20" s="12" t="s">
        <v>20</v>
      </c>
      <c r="C20" s="12" t="s">
        <v>36</v>
      </c>
      <c r="D20" s="13">
        <v>187</v>
      </c>
      <c r="E20" s="1">
        <v>38</v>
      </c>
      <c r="F20" s="1">
        <v>35</v>
      </c>
      <c r="G20" s="1">
        <v>21</v>
      </c>
      <c r="H20" s="1">
        <v>32</v>
      </c>
      <c r="I20" s="11">
        <v>22</v>
      </c>
      <c r="J20" s="2">
        <f t="shared" si="6"/>
        <v>1</v>
      </c>
      <c r="K20" s="2">
        <f t="shared" si="6"/>
        <v>0</v>
      </c>
      <c r="L20" s="2">
        <f t="shared" si="6"/>
        <v>0</v>
      </c>
      <c r="M20" s="2">
        <f t="shared" si="6"/>
        <v>0</v>
      </c>
      <c r="N20" s="10">
        <f t="shared" si="6"/>
        <v>0</v>
      </c>
      <c r="O20" s="3">
        <f>D20*E20</f>
        <v>7106</v>
      </c>
      <c r="P20" s="3">
        <f t="shared" si="7"/>
        <v>6545</v>
      </c>
      <c r="Q20" s="3">
        <f t="shared" si="8"/>
        <v>3927</v>
      </c>
      <c r="R20" s="3">
        <f t="shared" si="9"/>
        <v>5984</v>
      </c>
      <c r="S20" s="9">
        <f t="shared" si="10"/>
        <v>4114</v>
      </c>
      <c r="T20" s="75">
        <f>0.5*D20*J20</f>
        <v>93.5</v>
      </c>
      <c r="U20" s="75">
        <f t="shared" si="11"/>
        <v>0</v>
      </c>
      <c r="V20" s="75">
        <f t="shared" si="5"/>
        <v>0</v>
      </c>
      <c r="W20" s="75">
        <f t="shared" si="5"/>
        <v>0</v>
      </c>
      <c r="X20" s="76">
        <f t="shared" si="5"/>
        <v>0</v>
      </c>
      <c r="Y20" s="77">
        <f t="shared" si="12"/>
        <v>7199.5</v>
      </c>
      <c r="Z20" s="77">
        <f t="shared" si="13"/>
        <v>6545</v>
      </c>
      <c r="AA20" s="77">
        <f t="shared" si="14"/>
        <v>3927</v>
      </c>
      <c r="AB20" s="77">
        <f t="shared" si="15"/>
        <v>5984</v>
      </c>
      <c r="AC20" s="78">
        <f t="shared" si="16"/>
        <v>4114</v>
      </c>
      <c r="AD20" s="4">
        <f t="shared" si="17"/>
        <v>23655.5</v>
      </c>
    </row>
    <row r="21" spans="1:30" x14ac:dyDescent="0.3">
      <c r="A21" s="15"/>
      <c r="B21" s="12" t="s">
        <v>21</v>
      </c>
      <c r="C21" s="12" t="s">
        <v>37</v>
      </c>
      <c r="D21" s="13">
        <v>167</v>
      </c>
      <c r="E21" s="1">
        <v>39</v>
      </c>
      <c r="F21" s="1">
        <v>35</v>
      </c>
      <c r="G21" s="1">
        <v>23</v>
      </c>
      <c r="H21" s="1">
        <v>32</v>
      </c>
      <c r="I21" s="11">
        <v>21</v>
      </c>
      <c r="J21" s="2">
        <f t="shared" si="6"/>
        <v>2</v>
      </c>
      <c r="K21" s="2">
        <f t="shared" si="6"/>
        <v>0</v>
      </c>
      <c r="L21" s="2">
        <f t="shared" si="6"/>
        <v>0</v>
      </c>
      <c r="M21" s="2">
        <f t="shared" si="6"/>
        <v>0</v>
      </c>
      <c r="N21" s="10">
        <f t="shared" si="6"/>
        <v>0</v>
      </c>
      <c r="O21" s="3">
        <f>D21*E21</f>
        <v>6513</v>
      </c>
      <c r="P21" s="3">
        <f t="shared" si="7"/>
        <v>5845</v>
      </c>
      <c r="Q21" s="3">
        <f t="shared" si="8"/>
        <v>3841</v>
      </c>
      <c r="R21" s="3">
        <f t="shared" si="9"/>
        <v>5344</v>
      </c>
      <c r="S21" s="9">
        <f t="shared" si="10"/>
        <v>3507</v>
      </c>
      <c r="T21" s="75">
        <f>0.5*D21*J21</f>
        <v>167</v>
      </c>
      <c r="U21" s="75">
        <f t="shared" si="11"/>
        <v>0</v>
      </c>
      <c r="V21" s="75">
        <f t="shared" ref="V21" si="18">0.5*$D21*L21</f>
        <v>0</v>
      </c>
      <c r="W21" s="75">
        <f t="shared" ref="W21" si="19">0.5*$D21*M21</f>
        <v>0</v>
      </c>
      <c r="X21" s="76">
        <f t="shared" ref="X21" si="20">0.5*$D21*N21</f>
        <v>0</v>
      </c>
      <c r="Y21" s="77">
        <f t="shared" si="12"/>
        <v>6680</v>
      </c>
      <c r="Z21" s="77">
        <f t="shared" si="13"/>
        <v>5845</v>
      </c>
      <c r="AA21" s="77">
        <f t="shared" si="14"/>
        <v>3841</v>
      </c>
      <c r="AB21" s="77">
        <f t="shared" si="15"/>
        <v>5344</v>
      </c>
      <c r="AC21" s="78">
        <f t="shared" si="16"/>
        <v>3507</v>
      </c>
      <c r="AD21" s="4">
        <f t="shared" si="17"/>
        <v>21710</v>
      </c>
    </row>
    <row r="22" spans="1:30" x14ac:dyDescent="0.3">
      <c r="A22" s="8"/>
      <c r="B22" s="23"/>
      <c r="C22" s="23"/>
      <c r="D22" s="45"/>
      <c r="E22" s="6"/>
      <c r="F22" s="6"/>
      <c r="G22" s="6"/>
      <c r="H22" s="6"/>
      <c r="I22" s="42"/>
      <c r="J22" s="28"/>
      <c r="K22" s="28"/>
      <c r="L22" s="28"/>
      <c r="M22" s="28"/>
      <c r="N22" s="39"/>
      <c r="O22" s="31"/>
      <c r="P22" s="31"/>
      <c r="Q22" s="31"/>
      <c r="R22" s="31"/>
      <c r="S22" s="36"/>
      <c r="T22" s="79"/>
      <c r="U22" s="79"/>
      <c r="V22" s="79"/>
      <c r="W22" s="79"/>
      <c r="X22" s="80"/>
      <c r="Y22" s="81"/>
      <c r="Z22" s="81"/>
      <c r="AA22" s="81"/>
      <c r="AB22" s="81"/>
      <c r="AC22" s="82"/>
      <c r="AD22" s="4"/>
    </row>
    <row r="23" spans="1:30" x14ac:dyDescent="0.3">
      <c r="A23" s="25" t="s">
        <v>38</v>
      </c>
      <c r="B23" s="26"/>
      <c r="C23" s="26"/>
      <c r="D23" s="46">
        <f>MAX(D5:D21)</f>
        <v>500</v>
      </c>
      <c r="E23" s="27">
        <f>MAX(E5:E21)</f>
        <v>43</v>
      </c>
      <c r="F23" s="27">
        <f t="shared" ref="F23:N23" si="21">MAX(F5:F21)</f>
        <v>48</v>
      </c>
      <c r="G23" s="27">
        <f t="shared" si="21"/>
        <v>54</v>
      </c>
      <c r="H23" s="27">
        <f t="shared" si="21"/>
        <v>49</v>
      </c>
      <c r="I23" s="43">
        <f t="shared" si="21"/>
        <v>54</v>
      </c>
      <c r="J23" s="29">
        <f t="shared" si="21"/>
        <v>6</v>
      </c>
      <c r="K23" s="29">
        <f t="shared" si="21"/>
        <v>11</v>
      </c>
      <c r="L23" s="29">
        <f t="shared" si="21"/>
        <v>17</v>
      </c>
      <c r="M23" s="29">
        <f t="shared" si="21"/>
        <v>12</v>
      </c>
      <c r="N23" s="40">
        <f t="shared" si="21"/>
        <v>17</v>
      </c>
      <c r="O23" s="57">
        <f>MAX(O5:O21)</f>
        <v>19500</v>
      </c>
      <c r="P23" s="57">
        <f t="shared" ref="P23:AD23" si="22">MAX(P5:P21)</f>
        <v>19780</v>
      </c>
      <c r="Q23" s="57">
        <f t="shared" si="22"/>
        <v>19350</v>
      </c>
      <c r="R23" s="57">
        <f t="shared" si="22"/>
        <v>20000</v>
      </c>
      <c r="S23" s="58">
        <f t="shared" si="22"/>
        <v>18500</v>
      </c>
      <c r="T23" s="63">
        <f t="shared" si="22"/>
        <v>500</v>
      </c>
      <c r="U23" s="63">
        <f t="shared" si="22"/>
        <v>1935</v>
      </c>
      <c r="V23" s="63">
        <f t="shared" si="22"/>
        <v>1720</v>
      </c>
      <c r="W23" s="63">
        <f t="shared" si="22"/>
        <v>1050</v>
      </c>
      <c r="X23" s="64">
        <f t="shared" si="22"/>
        <v>1237.5999999999999</v>
      </c>
      <c r="Y23" s="32">
        <f t="shared" si="22"/>
        <v>20000</v>
      </c>
      <c r="Z23" s="32">
        <f t="shared" si="22"/>
        <v>21715</v>
      </c>
      <c r="AA23" s="32">
        <f t="shared" si="22"/>
        <v>21070</v>
      </c>
      <c r="AB23" s="32">
        <f t="shared" si="22"/>
        <v>20750</v>
      </c>
      <c r="AC23" s="37">
        <f t="shared" si="22"/>
        <v>18500</v>
      </c>
      <c r="AD23" s="33">
        <f t="shared" si="22"/>
        <v>71750</v>
      </c>
    </row>
    <row r="24" spans="1:30" x14ac:dyDescent="0.3">
      <c r="A24" s="8" t="s">
        <v>39</v>
      </c>
      <c r="B24" s="6"/>
      <c r="C24" s="6"/>
      <c r="D24" s="47">
        <f>MIN(D5:D22)</f>
        <v>80.7</v>
      </c>
      <c r="E24" s="24">
        <f>MIN(E4:E22)</f>
        <v>2</v>
      </c>
      <c r="F24" s="24">
        <f t="shared" ref="F24:N24" si="23">MIN(F4:F22)</f>
        <v>2</v>
      </c>
      <c r="G24" s="24">
        <f t="shared" si="23"/>
        <v>6</v>
      </c>
      <c r="H24" s="24">
        <f t="shared" si="23"/>
        <v>30</v>
      </c>
      <c r="I24" s="44">
        <f t="shared" si="23"/>
        <v>21</v>
      </c>
      <c r="J24" s="30">
        <f t="shared" si="23"/>
        <v>0</v>
      </c>
      <c r="K24" s="30">
        <f t="shared" si="23"/>
        <v>0</v>
      </c>
      <c r="L24" s="30">
        <f t="shared" si="23"/>
        <v>0</v>
      </c>
      <c r="M24" s="30">
        <f t="shared" si="23"/>
        <v>0</v>
      </c>
      <c r="N24" s="41">
        <f t="shared" si="23"/>
        <v>0</v>
      </c>
      <c r="O24" s="59">
        <f>MIN(O5:O22)</f>
        <v>244</v>
      </c>
      <c r="P24" s="59">
        <f t="shared" ref="P24:AD24" si="24">MIN(P5:P22)</f>
        <v>360</v>
      </c>
      <c r="Q24" s="59">
        <f t="shared" si="24"/>
        <v>1080</v>
      </c>
      <c r="R24" s="59">
        <f t="shared" si="24"/>
        <v>3228</v>
      </c>
      <c r="S24" s="60">
        <f t="shared" si="24"/>
        <v>2663.1</v>
      </c>
      <c r="T24" s="65">
        <f t="shared" si="24"/>
        <v>0</v>
      </c>
      <c r="U24" s="65">
        <f t="shared" si="24"/>
        <v>0</v>
      </c>
      <c r="V24" s="65">
        <f t="shared" si="24"/>
        <v>0</v>
      </c>
      <c r="W24" s="65">
        <f t="shared" si="24"/>
        <v>0</v>
      </c>
      <c r="X24" s="66">
        <f t="shared" si="24"/>
        <v>0</v>
      </c>
      <c r="Y24" s="34">
        <f t="shared" si="24"/>
        <v>244</v>
      </c>
      <c r="Z24" s="34">
        <f t="shared" si="24"/>
        <v>360</v>
      </c>
      <c r="AA24" s="34">
        <f t="shared" si="24"/>
        <v>1080</v>
      </c>
      <c r="AB24" s="34">
        <f t="shared" si="24"/>
        <v>3349.05</v>
      </c>
      <c r="AC24" s="38">
        <f t="shared" si="24"/>
        <v>2663.1</v>
      </c>
      <c r="AD24" s="35">
        <f t="shared" si="24"/>
        <v>11499.75</v>
      </c>
    </row>
    <row r="25" spans="1:30" x14ac:dyDescent="0.3">
      <c r="A25" s="25" t="s">
        <v>40</v>
      </c>
      <c r="B25" s="26"/>
      <c r="C25" s="26"/>
      <c r="D25" s="46">
        <f>AVERAGE(D5:D21)</f>
        <v>196.7294117647059</v>
      </c>
      <c r="E25" s="27">
        <f>AVERAGE(E5:E21)</f>
        <v>33.588235294117645</v>
      </c>
      <c r="F25" s="27">
        <f t="shared" ref="F25:N25" si="25">AVERAGE(F5:F21)</f>
        <v>34.823529411764703</v>
      </c>
      <c r="G25" s="27">
        <f t="shared" si="25"/>
        <v>36.411764705882355</v>
      </c>
      <c r="H25" s="27">
        <f t="shared" si="25"/>
        <v>39.058823529411768</v>
      </c>
      <c r="I25" s="43">
        <f t="shared" si="25"/>
        <v>35.823529411764703</v>
      </c>
      <c r="J25" s="29">
        <f t="shared" si="25"/>
        <v>1.1176470588235294</v>
      </c>
      <c r="K25" s="29">
        <f t="shared" si="25"/>
        <v>2.9411764705882355</v>
      </c>
      <c r="L25" s="29">
        <f t="shared" si="25"/>
        <v>5.0588235294117645</v>
      </c>
      <c r="M25" s="29">
        <f t="shared" si="25"/>
        <v>3.6470588235294117</v>
      </c>
      <c r="N25" s="40">
        <f t="shared" si="25"/>
        <v>2.1176470588235294</v>
      </c>
      <c r="O25" s="57">
        <f>AVERAGE(O5:O21)</f>
        <v>6689.3235294117658</v>
      </c>
      <c r="P25" s="57">
        <f t="shared" ref="P25:AD25" si="26">AVERAGE(P5:P21)</f>
        <v>6914.4294117647059</v>
      </c>
      <c r="Q25" s="57">
        <f t="shared" si="26"/>
        <v>7269.2588235294124</v>
      </c>
      <c r="R25" s="57">
        <f t="shared" si="26"/>
        <v>7657.7941176470586</v>
      </c>
      <c r="S25" s="58">
        <f t="shared" si="26"/>
        <v>6962.6058823529402</v>
      </c>
      <c r="T25" s="63">
        <f t="shared" si="26"/>
        <v>111.96764705882352</v>
      </c>
      <c r="U25" s="63">
        <f t="shared" si="26"/>
        <v>315.37647058823529</v>
      </c>
      <c r="V25" s="63">
        <f t="shared" si="26"/>
        <v>502.50882352941176</v>
      </c>
      <c r="W25" s="63">
        <f t="shared" si="26"/>
        <v>330.93235294117648</v>
      </c>
      <c r="X25" s="64">
        <f t="shared" si="26"/>
        <v>160.01764705882351</v>
      </c>
      <c r="Y25" s="32">
        <f t="shared" si="26"/>
        <v>6801.2911764705877</v>
      </c>
      <c r="Z25" s="32">
        <f t="shared" si="26"/>
        <v>7229.8058823529409</v>
      </c>
      <c r="AA25" s="32">
        <f t="shared" si="26"/>
        <v>7771.7676470588231</v>
      </c>
      <c r="AB25" s="32">
        <f t="shared" si="26"/>
        <v>7988.7264705882353</v>
      </c>
      <c r="AC25" s="37">
        <f t="shared" si="26"/>
        <v>7122.623529411765</v>
      </c>
      <c r="AD25" s="33">
        <f t="shared" si="26"/>
        <v>29791.591176470592</v>
      </c>
    </row>
    <row r="26" spans="1:30" x14ac:dyDescent="0.3">
      <c r="A26" s="25" t="s">
        <v>41</v>
      </c>
      <c r="B26" s="26"/>
      <c r="C26" s="26"/>
      <c r="D26" s="48"/>
      <c r="E26" s="49">
        <f>SUM(E5:E21)</f>
        <v>571</v>
      </c>
      <c r="F26" s="49">
        <f t="shared" ref="F26:N26" si="27">SUM(F5:F21)</f>
        <v>592</v>
      </c>
      <c r="G26" s="49">
        <f t="shared" si="27"/>
        <v>619</v>
      </c>
      <c r="H26" s="49">
        <f t="shared" si="27"/>
        <v>664</v>
      </c>
      <c r="I26" s="50">
        <f t="shared" si="27"/>
        <v>609</v>
      </c>
      <c r="J26" s="51">
        <f t="shared" si="27"/>
        <v>19</v>
      </c>
      <c r="K26" s="51">
        <f t="shared" si="27"/>
        <v>50</v>
      </c>
      <c r="L26" s="51">
        <f t="shared" si="27"/>
        <v>86</v>
      </c>
      <c r="M26" s="51">
        <f>SUM(M5:M21)</f>
        <v>62</v>
      </c>
      <c r="N26" s="52">
        <f t="shared" si="27"/>
        <v>36</v>
      </c>
      <c r="O26" s="61">
        <f>SUM(O5:O21)</f>
        <v>113718.50000000001</v>
      </c>
      <c r="P26" s="61">
        <f t="shared" ref="P26:AD26" si="28">SUM(P5:P21)</f>
        <v>117545.3</v>
      </c>
      <c r="Q26" s="61">
        <f t="shared" si="28"/>
        <v>123577.40000000001</v>
      </c>
      <c r="R26" s="61">
        <f t="shared" si="28"/>
        <v>130182.5</v>
      </c>
      <c r="S26" s="62">
        <f t="shared" si="28"/>
        <v>118364.29999999999</v>
      </c>
      <c r="T26" s="67">
        <f t="shared" si="28"/>
        <v>1903.4499999999998</v>
      </c>
      <c r="U26" s="67">
        <f t="shared" si="28"/>
        <v>5361.4</v>
      </c>
      <c r="V26" s="67">
        <f t="shared" si="28"/>
        <v>8542.65</v>
      </c>
      <c r="W26" s="67">
        <f t="shared" si="28"/>
        <v>5625.85</v>
      </c>
      <c r="X26" s="68">
        <f t="shared" si="28"/>
        <v>2720.2999999999997</v>
      </c>
      <c r="Y26" s="53">
        <f t="shared" si="28"/>
        <v>115621.95</v>
      </c>
      <c r="Z26" s="53">
        <f t="shared" si="28"/>
        <v>122906.7</v>
      </c>
      <c r="AA26" s="53">
        <f t="shared" si="28"/>
        <v>132120.04999999999</v>
      </c>
      <c r="AB26" s="53">
        <f t="shared" si="28"/>
        <v>135808.35</v>
      </c>
      <c r="AC26" s="54">
        <f t="shared" si="28"/>
        <v>121084.6</v>
      </c>
      <c r="AD26" s="55">
        <f t="shared" si="28"/>
        <v>506457.05000000005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</dc:creator>
  <cp:lastModifiedBy>Mathilde</cp:lastModifiedBy>
  <dcterms:created xsi:type="dcterms:W3CDTF">2024-09-25T07:52:12Z</dcterms:created>
  <dcterms:modified xsi:type="dcterms:W3CDTF">2024-09-30T07:56:11Z</dcterms:modified>
</cp:coreProperties>
</file>